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ummary" sheetId="1" r:id="rId1"/>
    <sheet name="Current" sheetId="2" r:id="rId2"/>
    <sheet name="Business" sheetId="3" r:id="rId3"/>
  </sheets>
  <definedNames/>
  <calcPr fullCalcOnLoad="1"/>
</workbook>
</file>

<file path=xl/sharedStrings.xml><?xml version="1.0" encoding="utf-8"?>
<sst xmlns="http://schemas.openxmlformats.org/spreadsheetml/2006/main" count="143" uniqueCount="110">
  <si>
    <t>Middridge Parish Council Balance Sheet 2016/17</t>
  </si>
  <si>
    <t>Income and Expenditure Account</t>
  </si>
  <si>
    <t>INCOME</t>
  </si>
  <si>
    <t>EXPENDITURE</t>
  </si>
  <si>
    <t>Precept</t>
  </si>
  <si>
    <t>Staff Costs</t>
  </si>
  <si>
    <t>Other Income</t>
  </si>
  <si>
    <t>Other Expenditure</t>
  </si>
  <si>
    <t>Grants (LCTRS etc.)</t>
  </si>
  <si>
    <t>Administration</t>
  </si>
  <si>
    <t>DCC Parish Paths</t>
  </si>
  <si>
    <t>Insurance</t>
  </si>
  <si>
    <t>VAT Refund from 2015/16</t>
  </si>
  <si>
    <t>Donations</t>
  </si>
  <si>
    <t>Bank Interest</t>
  </si>
  <si>
    <t>Miscellaneous</t>
  </si>
  <si>
    <t>Maintenance</t>
  </si>
  <si>
    <t>Members Expenses</t>
  </si>
  <si>
    <t>Christmas</t>
  </si>
  <si>
    <t>VAT</t>
  </si>
  <si>
    <t>Sub-Total</t>
  </si>
  <si>
    <t>TOTAL EXPENDITURE</t>
  </si>
  <si>
    <t>Surplus for Year</t>
  </si>
  <si>
    <t>TOTAL INCOME</t>
  </si>
  <si>
    <t>TOTAL</t>
  </si>
  <si>
    <t>Bank Reconciliation</t>
  </si>
  <si>
    <t>ASSETS</t>
  </si>
  <si>
    <t>LIABILITIES</t>
  </si>
  <si>
    <t>Cash at Bank</t>
  </si>
  <si>
    <t>Business A/C</t>
  </si>
  <si>
    <t>Business A/C brought forward</t>
  </si>
  <si>
    <t>Community A/C brought forward</t>
  </si>
  <si>
    <t>Community A/C (Net)</t>
  </si>
  <si>
    <t>Outstanding Debits – Credits</t>
  </si>
  <si>
    <t>Community A/C (Statement)</t>
  </si>
  <si>
    <t>Community Bank Account</t>
  </si>
  <si>
    <t>Opening Balance (01/04/16)</t>
  </si>
  <si>
    <t>Final Balance</t>
  </si>
  <si>
    <t>(Net – assuming all Cheques presented, and Direct Debits accounted for))</t>
  </si>
  <si>
    <t>Date</t>
  </si>
  <si>
    <t>Cheque</t>
  </si>
  <si>
    <t>Staff</t>
  </si>
  <si>
    <t>Cllrs</t>
  </si>
  <si>
    <t>Trans to</t>
  </si>
  <si>
    <t>Parish</t>
  </si>
  <si>
    <t>Trans from</t>
  </si>
  <si>
    <t>Signed</t>
  </si>
  <si>
    <t>Payee</t>
  </si>
  <si>
    <t>No.</t>
  </si>
  <si>
    <t>Amount</t>
  </si>
  <si>
    <t>Costs</t>
  </si>
  <si>
    <t>Admin</t>
  </si>
  <si>
    <t>Insure</t>
  </si>
  <si>
    <t>Donate</t>
  </si>
  <si>
    <t>Misc.</t>
  </si>
  <si>
    <t>Maint.</t>
  </si>
  <si>
    <t>Expense</t>
  </si>
  <si>
    <t>Xmas</t>
  </si>
  <si>
    <t>Paid</t>
  </si>
  <si>
    <t>Business</t>
  </si>
  <si>
    <t>Details</t>
  </si>
  <si>
    <t>Paths</t>
  </si>
  <si>
    <t>Refund</t>
  </si>
  <si>
    <t>Grant</t>
  </si>
  <si>
    <t>Colin Gray – Honorarium</t>
  </si>
  <si>
    <t>DCC – Precept</t>
  </si>
  <si>
    <t>NOTE – under the new Scheme, the LCTRS Grant is included in the Precept.</t>
  </si>
  <si>
    <t>John Handyman – P7 Stile</t>
  </si>
  <si>
    <t>DCC - 1st Paths Cut</t>
  </si>
  <si>
    <t>Zurich – Insurance</t>
  </si>
  <si>
    <t>DCC – Xmas Light Grant</t>
  </si>
  <si>
    <t>MVA – Raffle Prize</t>
  </si>
  <si>
    <t>HMRC – 2015/16 VAT Refund</t>
  </si>
  <si>
    <t>BT – Website Hosting</t>
  </si>
  <si>
    <t>DD</t>
  </si>
  <si>
    <r>
      <rPr>
        <sz val="10"/>
        <rFont val="Arial"/>
        <family val="2"/>
      </rPr>
      <t>DCC –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Paths Cut</t>
    </r>
  </si>
  <si>
    <t>CDALC Subscription</t>
  </si>
  <si>
    <t>Groundworks UK – NP Training Grant</t>
  </si>
  <si>
    <r>
      <rPr>
        <sz val="10"/>
        <rFont val="Arial"/>
        <family val="2"/>
      </rPr>
      <t>Hayfields – PP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Cut</t>
    </r>
  </si>
  <si>
    <t>A Jordan – Clerk’s Salary</t>
  </si>
  <si>
    <t>HMRC – Clerk’s Tax</t>
  </si>
  <si>
    <t>NAC – Membership Fees</t>
  </si>
  <si>
    <t>A Clarke – Queen Birthday</t>
  </si>
  <si>
    <t>A Clarke – Green Tubs</t>
  </si>
  <si>
    <t>Christmas Direct – Lights</t>
  </si>
  <si>
    <t>Hayfields – Village Green</t>
  </si>
  <si>
    <r>
      <rPr>
        <sz val="10"/>
        <rFont val="Arial"/>
        <family val="2"/>
      </rPr>
      <t>Hayfields – PP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Cut</t>
    </r>
  </si>
  <si>
    <t>Royal British Legion</t>
  </si>
  <si>
    <t>Hayfields – Xmas Tree</t>
  </si>
  <si>
    <t>Planning Advice Plus - NP</t>
  </si>
  <si>
    <t>D Beavis – Puppet Repairs</t>
  </si>
  <si>
    <t>Planning Advice Plus – NP</t>
  </si>
  <si>
    <t>J Harron – Thirsk Payroll</t>
  </si>
  <si>
    <t>Lyndhurst Nurseries – Tree</t>
  </si>
  <si>
    <t>*</t>
  </si>
  <si>
    <t>A Jordan – Clerk’s Expenses</t>
  </si>
  <si>
    <t>CDALC – Elections Course</t>
  </si>
  <si>
    <t>MVA – Hall Rental for NP</t>
  </si>
  <si>
    <t>TOTALS</t>
  </si>
  <si>
    <t xml:space="preserve">NOTE: </t>
  </si>
  <si>
    <t>Payments to BT for Village Website Hosting are by Direct Debit (DD)</t>
  </si>
  <si>
    <t>when entering Cheques, always enter the Amount excluding VAT, and the VAT Paid (where relevant), in the appropriate</t>
  </si>
  <si>
    <t>Expenditure Category Column separately; the Spreadsheet will sum these entries in the Cheque Amount Column.</t>
  </si>
  <si>
    <t>ALWAYS check that this corresponds to the actual Cheque value!</t>
  </si>
  <si>
    <t>* = Cheque issued, but not yet presented</t>
  </si>
  <si>
    <t>Business Rate Tracker Account</t>
  </si>
  <si>
    <t>Transfer</t>
  </si>
  <si>
    <t>In</t>
  </si>
  <si>
    <t>Interest</t>
  </si>
  <si>
    <t>Out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</si>
</sst>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£-809]#,##0.00;[RED]\-[$£-809]#,##0.00"/>
    <numFmt numFmtId="166" formatCode="DD/MM/YY"/>
  </numFmts>
  <fonts count="2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4" fontId="12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 horizontal="right"/>
    </xf>
    <xf numFmtId="165" fontId="16" fillId="0" borderId="0" xfId="0" applyNumberFormat="1" applyFont="1" applyAlignment="1">
      <alignment horizontal="right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right"/>
    </xf>
    <xf numFmtId="164" fontId="18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2" fillId="0" borderId="0" xfId="0" applyFont="1" applyAlignment="1">
      <alignment horizontal="right"/>
    </xf>
    <xf numFmtId="164" fontId="20" fillId="0" borderId="0" xfId="0" applyFont="1" applyAlignment="1">
      <alignment horizontal="right"/>
    </xf>
    <xf numFmtId="165" fontId="2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left"/>
    </xf>
    <xf numFmtId="164" fontId="13" fillId="0" borderId="0" xfId="0" applyFont="1" applyAlignment="1">
      <alignment horizontal="right"/>
    </xf>
    <xf numFmtId="164" fontId="2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16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16" fillId="0" borderId="0" xfId="0" applyFont="1" applyAlignment="1">
      <alignment horizontal="left"/>
    </xf>
    <xf numFmtId="165" fontId="16" fillId="0" borderId="0" xfId="0" applyNumberFormat="1" applyFont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C38" sqref="C38"/>
    </sheetView>
  </sheetViews>
  <sheetFormatPr defaultColWidth="10.28125" defaultRowHeight="14.25" customHeight="1"/>
  <cols>
    <col min="1" max="1" width="24.00390625" style="1" customWidth="1"/>
    <col min="2" max="2" width="5.140625" style="0" customWidth="1"/>
    <col min="3" max="3" width="11.57421875" style="2" customWidth="1"/>
    <col min="4" max="4" width="5.57421875" style="0" customWidth="1"/>
    <col min="5" max="5" width="23.140625" style="0" customWidth="1"/>
    <col min="6" max="6" width="5.140625" style="0" customWidth="1"/>
    <col min="7" max="7" width="11.57421875" style="3" customWidth="1"/>
    <col min="8" max="16384" width="11.57421875" style="0" customWidth="1"/>
  </cols>
  <sheetData>
    <row r="1" ht="24" customHeight="1">
      <c r="D1" s="4" t="s">
        <v>0</v>
      </c>
    </row>
    <row r="3" spans="3:5" ht="18.75" customHeight="1">
      <c r="C3" s="3"/>
      <c r="D3" s="5" t="s">
        <v>1</v>
      </c>
      <c r="E3" s="6"/>
    </row>
    <row r="5" spans="2:6" ht="16.5" customHeight="1">
      <c r="B5" s="7" t="s">
        <v>2</v>
      </c>
      <c r="F5" s="7" t="s">
        <v>3</v>
      </c>
    </row>
    <row r="7" spans="1:7" ht="14.25" customHeight="1">
      <c r="A7" s="8" t="s">
        <v>4</v>
      </c>
      <c r="C7" s="2">
        <f>Current!T45</f>
        <v>6443.62</v>
      </c>
      <c r="E7" s="8" t="s">
        <v>5</v>
      </c>
      <c r="G7" s="2">
        <f>Current!E45</f>
        <v>1609.08</v>
      </c>
    </row>
    <row r="8" spans="1:7" ht="14.25" customHeight="1">
      <c r="A8" s="9"/>
      <c r="E8" s="9"/>
      <c r="G8" s="2"/>
    </row>
    <row r="9" spans="1:7" ht="15.75" customHeight="1">
      <c r="A9" s="9"/>
      <c r="B9" s="10" t="s">
        <v>6</v>
      </c>
      <c r="F9" s="10" t="s">
        <v>7</v>
      </c>
      <c r="G9"/>
    </row>
    <row r="10" spans="1:7" ht="14.25" customHeight="1">
      <c r="A10" s="9"/>
      <c r="E10" s="9"/>
      <c r="G10" s="2"/>
    </row>
    <row r="11" spans="1:7" ht="14.25" customHeight="1">
      <c r="A11" s="8" t="s">
        <v>8</v>
      </c>
      <c r="C11" s="2">
        <f>Current!W45</f>
        <v>4808</v>
      </c>
      <c r="E11" s="8" t="s">
        <v>9</v>
      </c>
      <c r="G11" s="2">
        <f>Current!F45</f>
        <v>250.32999999999998</v>
      </c>
    </row>
    <row r="12" spans="1:7" ht="14.25" customHeight="1">
      <c r="A12" s="8" t="s">
        <v>10</v>
      </c>
      <c r="C12" s="2">
        <f>Current!U45</f>
        <v>840</v>
      </c>
      <c r="E12" s="8" t="s">
        <v>11</v>
      </c>
      <c r="G12" s="2">
        <f>Current!G45</f>
        <v>609.81</v>
      </c>
    </row>
    <row r="13" spans="1:7" ht="14.25" customHeight="1">
      <c r="A13" s="8" t="s">
        <v>12</v>
      </c>
      <c r="C13" s="2">
        <f>Current!V45</f>
        <v>703.24</v>
      </c>
      <c r="E13" s="8" t="s">
        <v>13</v>
      </c>
      <c r="G13" s="2">
        <f>Current!H45</f>
        <v>70</v>
      </c>
    </row>
    <row r="14" spans="1:7" ht="14.25" customHeight="1">
      <c r="A14" s="8" t="s">
        <v>14</v>
      </c>
      <c r="C14" s="2">
        <f>Business!D18</f>
        <v>3.57</v>
      </c>
      <c r="E14" s="8" t="s">
        <v>15</v>
      </c>
      <c r="G14" s="2">
        <f>Current!I45</f>
        <v>4203.7</v>
      </c>
    </row>
    <row r="15" spans="5:7" ht="14.25" customHeight="1">
      <c r="E15" s="8" t="s">
        <v>16</v>
      </c>
      <c r="G15" s="2">
        <f>Current!J45</f>
        <v>2998.85</v>
      </c>
    </row>
    <row r="16" spans="5:7" ht="14.25" customHeight="1">
      <c r="E16" s="8" t="s">
        <v>17</v>
      </c>
      <c r="G16" s="2">
        <f>Current!K45</f>
        <v>162</v>
      </c>
    </row>
    <row r="17" spans="5:7" ht="14.25" customHeight="1">
      <c r="E17" s="8" t="s">
        <v>18</v>
      </c>
      <c r="G17" s="2">
        <f>Current!L45</f>
        <v>592.31</v>
      </c>
    </row>
    <row r="18" spans="5:7" ht="14.25" customHeight="1">
      <c r="E18" s="8" t="s">
        <v>19</v>
      </c>
      <c r="G18" s="2">
        <f>Current!M45</f>
        <v>739.41</v>
      </c>
    </row>
    <row r="19" ht="14.25" customHeight="1">
      <c r="E19" s="1"/>
    </row>
    <row r="20" spans="1:7" ht="14.25" customHeight="1">
      <c r="A20" s="11" t="s">
        <v>20</v>
      </c>
      <c r="C20" s="12">
        <f>SUM(C11:C14)</f>
        <v>6354.8099999999995</v>
      </c>
      <c r="E20" s="11" t="s">
        <v>20</v>
      </c>
      <c r="G20" s="12">
        <f>SUM(G11:G19)</f>
        <v>9626.41</v>
      </c>
    </row>
    <row r="21" spans="5:7" ht="14.25" customHeight="1">
      <c r="E21" s="13"/>
      <c r="G21" s="12"/>
    </row>
    <row r="22" spans="5:7" ht="14.25" customHeight="1">
      <c r="E22" s="14" t="s">
        <v>21</v>
      </c>
      <c r="G22" s="15">
        <f>G7+G20</f>
        <v>11235.49</v>
      </c>
    </row>
    <row r="23" ht="14.25" customHeight="1">
      <c r="E23" s="1"/>
    </row>
    <row r="24" spans="5:7" ht="14.25" customHeight="1">
      <c r="E24" s="3" t="s">
        <v>22</v>
      </c>
      <c r="G24" s="12">
        <f>C26-G22</f>
        <v>1562.9400000000005</v>
      </c>
    </row>
    <row r="26" spans="1:7" ht="16.5" customHeight="1">
      <c r="A26" s="14" t="s">
        <v>23</v>
      </c>
      <c r="C26" s="15">
        <f>C7+C20</f>
        <v>12798.43</v>
      </c>
      <c r="D26" s="16"/>
      <c r="E26" s="14" t="s">
        <v>24</v>
      </c>
      <c r="G26" s="15">
        <f>G22+G24</f>
        <v>12798.43</v>
      </c>
    </row>
    <row r="28" ht="18.75" customHeight="1">
      <c r="D28" s="5" t="s">
        <v>25</v>
      </c>
    </row>
    <row r="30" spans="2:6" ht="16.5" customHeight="1">
      <c r="B30" s="7" t="s">
        <v>26</v>
      </c>
      <c r="F30" s="7" t="s">
        <v>27</v>
      </c>
    </row>
    <row r="32" ht="14.25" customHeight="1">
      <c r="B32" s="17" t="s">
        <v>28</v>
      </c>
    </row>
    <row r="34" spans="1:7" ht="14.25" customHeight="1">
      <c r="A34" s="3" t="s">
        <v>29</v>
      </c>
      <c r="C34" s="2">
        <f>Business!E22</f>
        <v>9555.8</v>
      </c>
      <c r="F34" s="8" t="s">
        <v>30</v>
      </c>
      <c r="G34" s="12">
        <v>9552.23</v>
      </c>
    </row>
    <row r="35" spans="1:7" ht="14.25" customHeight="1">
      <c r="A35"/>
      <c r="C35"/>
      <c r="F35" s="8" t="s">
        <v>31</v>
      </c>
      <c r="G35" s="12">
        <v>2692.03</v>
      </c>
    </row>
    <row r="36" spans="1:7" ht="14.25" customHeight="1">
      <c r="A36" s="3" t="s">
        <v>32</v>
      </c>
      <c r="C36" s="2">
        <f>Current!T3</f>
        <v>4251.4</v>
      </c>
      <c r="G36" s="12"/>
    </row>
    <row r="37" spans="1:7" ht="14.25" customHeight="1">
      <c r="A37" s="3" t="s">
        <v>33</v>
      </c>
      <c r="C37" s="2">
        <v>240</v>
      </c>
      <c r="E37" s="11" t="s">
        <v>20</v>
      </c>
      <c r="G37" s="12">
        <f>SUM(G34:G36)</f>
        <v>12244.26</v>
      </c>
    </row>
    <row r="38" spans="1:7" ht="14.25" customHeight="1">
      <c r="A38" s="3" t="s">
        <v>34</v>
      </c>
      <c r="C38" s="2">
        <f>C36+C37</f>
        <v>4491.4</v>
      </c>
      <c r="G38" s="12"/>
    </row>
    <row r="39" spans="1:7" ht="14.25" customHeight="1">
      <c r="A39"/>
      <c r="C39"/>
      <c r="E39" s="3" t="s">
        <v>22</v>
      </c>
      <c r="G39" s="12">
        <f>G24</f>
        <v>1562.9400000000005</v>
      </c>
    </row>
    <row r="40" ht="14.25" customHeight="1">
      <c r="G40" s="2"/>
    </row>
    <row r="41" spans="1:7" ht="16.5" customHeight="1">
      <c r="A41" s="14" t="s">
        <v>24</v>
      </c>
      <c r="C41" s="15">
        <f>C34+C36</f>
        <v>13807.199999999999</v>
      </c>
      <c r="E41" s="14" t="s">
        <v>24</v>
      </c>
      <c r="G41" s="15">
        <f>G37+G39</f>
        <v>13807.2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3"/>
  <sheetViews>
    <sheetView workbookViewId="0" topLeftCell="A1">
      <selection activeCell="O43" sqref="O43"/>
    </sheetView>
  </sheetViews>
  <sheetFormatPr defaultColWidth="10.28125" defaultRowHeight="8.25" customHeight="1"/>
  <cols>
    <col min="1" max="1" width="9.421875" style="1" customWidth="1"/>
    <col min="2" max="2" width="24.57421875" style="1" customWidth="1"/>
    <col min="3" max="3" width="7.8515625" style="1" customWidth="1"/>
    <col min="4" max="4" width="11.00390625" style="3" customWidth="1"/>
    <col min="5" max="5" width="9.28125" style="3" customWidth="1"/>
    <col min="6" max="6" width="7.57421875" style="3" customWidth="1"/>
    <col min="7" max="7" width="7.28125" style="3" customWidth="1"/>
    <col min="8" max="8" width="8.7109375" style="3" customWidth="1"/>
    <col min="9" max="9" width="9.140625" style="3" customWidth="1"/>
    <col min="10" max="10" width="9.421875" style="3" customWidth="1"/>
    <col min="11" max="11" width="8.140625" style="3" customWidth="1"/>
    <col min="12" max="12" width="7.421875" style="3" customWidth="1"/>
    <col min="13" max="13" width="8.7109375" style="3" customWidth="1"/>
    <col min="14" max="14" width="9.140625" style="3" customWidth="1"/>
    <col min="15" max="15" width="2.57421875" style="1" customWidth="1"/>
    <col min="16" max="16" width="11.57421875" style="1" customWidth="1"/>
    <col min="17" max="17" width="2.57421875" style="1" customWidth="1"/>
    <col min="18" max="18" width="33.7109375" style="1" customWidth="1"/>
    <col min="19" max="19" width="11.57421875" style="3" customWidth="1"/>
    <col min="20" max="20" width="12.7109375" style="3" customWidth="1"/>
    <col min="21" max="24" width="11.57421875" style="3" customWidth="1"/>
    <col min="25" max="16384" width="11.57421875" style="0" customWidth="1"/>
  </cols>
  <sheetData>
    <row r="1" ht="30.75" customHeight="1">
      <c r="E1" s="4" t="s">
        <v>35</v>
      </c>
    </row>
    <row r="2" ht="8.25" customHeight="1">
      <c r="E2" s="18"/>
    </row>
    <row r="3" spans="2:21" ht="16.5" customHeight="1">
      <c r="B3" s="19" t="s">
        <v>36</v>
      </c>
      <c r="D3" s="20">
        <f>Summary!G35</f>
        <v>2692.03</v>
      </c>
      <c r="E3" s="18"/>
      <c r="R3" s="19" t="s">
        <v>37</v>
      </c>
      <c r="T3" s="21">
        <f>D3+S45-D45</f>
        <v>4251.4</v>
      </c>
      <c r="U3" s="22" t="s">
        <v>38</v>
      </c>
    </row>
    <row r="5" spans="5:22" ht="17.25" customHeight="1">
      <c r="E5"/>
      <c r="G5" s="6" t="s">
        <v>3</v>
      </c>
      <c r="V5" s="23" t="s">
        <v>2</v>
      </c>
    </row>
    <row r="7" spans="1:24" ht="13.5" customHeight="1">
      <c r="A7" s="24" t="s">
        <v>39</v>
      </c>
      <c r="B7" s="24"/>
      <c r="C7" s="24" t="s">
        <v>40</v>
      </c>
      <c r="D7" s="24"/>
      <c r="E7" s="24" t="s">
        <v>41</v>
      </c>
      <c r="F7" s="24"/>
      <c r="G7" s="24"/>
      <c r="H7" s="24"/>
      <c r="I7" s="24"/>
      <c r="J7" s="24"/>
      <c r="K7" s="24" t="s">
        <v>42</v>
      </c>
      <c r="L7" s="24"/>
      <c r="M7" s="24" t="s">
        <v>19</v>
      </c>
      <c r="N7" s="24" t="s">
        <v>43</v>
      </c>
      <c r="P7" s="24"/>
      <c r="Q7" s="24"/>
      <c r="R7" s="24"/>
      <c r="S7" s="24"/>
      <c r="T7" s="24"/>
      <c r="U7" s="24" t="s">
        <v>44</v>
      </c>
      <c r="V7" s="24" t="s">
        <v>19</v>
      </c>
      <c r="W7" s="24"/>
      <c r="X7" s="24" t="s">
        <v>45</v>
      </c>
    </row>
    <row r="8" spans="1:24" ht="13.5" customHeight="1">
      <c r="A8" s="24" t="s">
        <v>46</v>
      </c>
      <c r="B8" s="24" t="s">
        <v>47</v>
      </c>
      <c r="C8" s="24" t="s">
        <v>48</v>
      </c>
      <c r="D8" s="24" t="s">
        <v>49</v>
      </c>
      <c r="E8" s="24" t="s">
        <v>50</v>
      </c>
      <c r="F8" s="24" t="s">
        <v>51</v>
      </c>
      <c r="G8" s="24" t="s">
        <v>52</v>
      </c>
      <c r="H8" s="24" t="s">
        <v>53</v>
      </c>
      <c r="I8" s="24" t="s">
        <v>54</v>
      </c>
      <c r="J8" s="24" t="s">
        <v>55</v>
      </c>
      <c r="K8" s="24" t="s">
        <v>56</v>
      </c>
      <c r="L8" s="24" t="s">
        <v>57</v>
      </c>
      <c r="M8" s="24" t="s">
        <v>58</v>
      </c>
      <c r="N8" s="24" t="s">
        <v>59</v>
      </c>
      <c r="P8" s="24" t="s">
        <v>39</v>
      </c>
      <c r="Q8" s="24"/>
      <c r="R8" s="24" t="s">
        <v>60</v>
      </c>
      <c r="S8" s="24" t="s">
        <v>49</v>
      </c>
      <c r="T8" s="24" t="s">
        <v>4</v>
      </c>
      <c r="U8" s="24" t="s">
        <v>61</v>
      </c>
      <c r="V8" s="24" t="s">
        <v>62</v>
      </c>
      <c r="W8" s="24" t="s">
        <v>63</v>
      </c>
      <c r="X8" s="24" t="s">
        <v>59</v>
      </c>
    </row>
    <row r="9" ht="7.5" customHeight="1"/>
    <row r="10" spans="1:25" ht="13.5" customHeight="1">
      <c r="A10" s="25">
        <v>42499</v>
      </c>
      <c r="B10" s="1" t="s">
        <v>64</v>
      </c>
      <c r="C10" s="1">
        <v>100915</v>
      </c>
      <c r="D10" s="2">
        <f aca="true" t="shared" si="0" ref="D10:D43">SUM(E10:N10)</f>
        <v>65</v>
      </c>
      <c r="E10" s="2"/>
      <c r="F10" s="2">
        <v>65</v>
      </c>
      <c r="G10" s="2"/>
      <c r="H10" s="2"/>
      <c r="I10" s="2"/>
      <c r="J10" s="2"/>
      <c r="K10" s="2"/>
      <c r="L10" s="2"/>
      <c r="M10" s="2"/>
      <c r="O10" s="26"/>
      <c r="P10" s="25">
        <v>42461</v>
      </c>
      <c r="Q10" s="25"/>
      <c r="R10" s="1" t="s">
        <v>65</v>
      </c>
      <c r="S10" s="2">
        <f aca="true" t="shared" si="1" ref="S10:S15">SUM(T10:X10)</f>
        <v>6882.62</v>
      </c>
      <c r="T10" s="2">
        <v>6443.62</v>
      </c>
      <c r="U10" s="2"/>
      <c r="V10" s="2"/>
      <c r="W10" s="2">
        <v>439</v>
      </c>
      <c r="X10" s="2"/>
      <c r="Y10" s="27" t="s">
        <v>66</v>
      </c>
    </row>
    <row r="11" spans="1:25" ht="13.5" customHeight="1">
      <c r="A11" s="25">
        <v>42499</v>
      </c>
      <c r="B11" s="1" t="s">
        <v>67</v>
      </c>
      <c r="C11" s="1">
        <v>100916</v>
      </c>
      <c r="D11" s="2">
        <f t="shared" si="0"/>
        <v>36</v>
      </c>
      <c r="E11" s="2"/>
      <c r="F11" s="2"/>
      <c r="G11" s="2"/>
      <c r="H11" s="2"/>
      <c r="I11" s="2"/>
      <c r="J11" s="2">
        <v>36</v>
      </c>
      <c r="K11" s="2"/>
      <c r="L11" s="2"/>
      <c r="M11"/>
      <c r="O11" s="26"/>
      <c r="P11" s="25">
        <v>42534</v>
      </c>
      <c r="Q11" s="25"/>
      <c r="R11" s="1" t="s">
        <v>68</v>
      </c>
      <c r="S11" s="2">
        <f t="shared" si="1"/>
        <v>420</v>
      </c>
      <c r="T11" s="2"/>
      <c r="U11" s="2">
        <v>420</v>
      </c>
      <c r="V11" s="2"/>
      <c r="W11" s="2"/>
      <c r="X11" s="2"/>
      <c r="Y11" s="27"/>
    </row>
    <row r="12" spans="1:24" ht="13.5" customHeight="1">
      <c r="A12" s="25">
        <v>42499</v>
      </c>
      <c r="B12" s="26" t="s">
        <v>69</v>
      </c>
      <c r="C12" s="1">
        <v>100917</v>
      </c>
      <c r="D12" s="2">
        <f t="shared" si="0"/>
        <v>663.3599999999999</v>
      </c>
      <c r="E12" s="2"/>
      <c r="F12" s="2"/>
      <c r="G12" s="2">
        <v>609.81</v>
      </c>
      <c r="H12" s="2"/>
      <c r="I12" s="2"/>
      <c r="J12" s="2"/>
      <c r="K12" s="2"/>
      <c r="L12" s="2"/>
      <c r="M12" s="2">
        <v>53.55</v>
      </c>
      <c r="O12" s="26"/>
      <c r="P12" s="25">
        <v>42648</v>
      </c>
      <c r="Q12" s="25"/>
      <c r="R12" s="1" t="s">
        <v>70</v>
      </c>
      <c r="S12" s="2">
        <f t="shared" si="1"/>
        <v>165</v>
      </c>
      <c r="T12" s="2"/>
      <c r="U12" s="2"/>
      <c r="V12" s="2"/>
      <c r="W12" s="2">
        <v>165</v>
      </c>
      <c r="X12" s="2"/>
    </row>
    <row r="13" spans="1:24" ht="13.5" customHeight="1">
      <c r="A13" s="25">
        <v>42499</v>
      </c>
      <c r="B13" s="1" t="s">
        <v>71</v>
      </c>
      <c r="C13" s="1">
        <v>100918</v>
      </c>
      <c r="D13" s="2">
        <f t="shared" si="0"/>
        <v>40</v>
      </c>
      <c r="E13" s="2"/>
      <c r="F13" s="2"/>
      <c r="G13" s="2"/>
      <c r="H13" s="2">
        <v>40</v>
      </c>
      <c r="I13" s="2"/>
      <c r="J13" s="2"/>
      <c r="K13" s="2"/>
      <c r="L13" s="2"/>
      <c r="M13" s="2"/>
      <c r="O13" s="26"/>
      <c r="P13" s="25">
        <v>42676</v>
      </c>
      <c r="Q13" s="25"/>
      <c r="R13" s="1" t="s">
        <v>72</v>
      </c>
      <c r="S13" s="2">
        <f t="shared" si="1"/>
        <v>703.24</v>
      </c>
      <c r="T13" s="2"/>
      <c r="U13" s="2"/>
      <c r="V13" s="2">
        <v>703.24</v>
      </c>
      <c r="W13" s="2"/>
      <c r="X13" s="2"/>
    </row>
    <row r="14" spans="1:24" ht="13.5" customHeight="1">
      <c r="A14" s="25">
        <v>42522</v>
      </c>
      <c r="B14" s="1" t="s">
        <v>73</v>
      </c>
      <c r="C14" s="1" t="s">
        <v>74</v>
      </c>
      <c r="D14" s="2">
        <f t="shared" si="0"/>
        <v>16.2</v>
      </c>
      <c r="E14" s="28"/>
      <c r="F14" s="2"/>
      <c r="G14" s="2"/>
      <c r="H14" s="2"/>
      <c r="I14" s="2"/>
      <c r="J14" s="2">
        <v>13.5</v>
      </c>
      <c r="K14" s="2"/>
      <c r="L14" s="2"/>
      <c r="M14" s="2">
        <v>2.7</v>
      </c>
      <c r="O14" s="26"/>
      <c r="P14" s="25">
        <v>42677</v>
      </c>
      <c r="Q14" s="25"/>
      <c r="R14" s="1" t="s">
        <v>75</v>
      </c>
      <c r="S14" s="2">
        <f t="shared" si="1"/>
        <v>420</v>
      </c>
      <c r="T14" s="2"/>
      <c r="U14" s="2">
        <v>420</v>
      </c>
      <c r="V14" s="2"/>
      <c r="W14" s="2"/>
      <c r="X14" s="2"/>
    </row>
    <row r="15" spans="1:24" ht="13.5" customHeight="1">
      <c r="A15" s="25">
        <v>42519</v>
      </c>
      <c r="B15" s="1" t="s">
        <v>76</v>
      </c>
      <c r="C15" s="1">
        <v>100919</v>
      </c>
      <c r="D15" s="2">
        <f t="shared" si="0"/>
        <v>59.33</v>
      </c>
      <c r="E15"/>
      <c r="F15" s="2">
        <v>59.33</v>
      </c>
      <c r="G15" s="2"/>
      <c r="H15" s="2"/>
      <c r="I15" s="2"/>
      <c r="J15" s="2"/>
      <c r="K15" s="2"/>
      <c r="L15" s="2"/>
      <c r="M15" s="2"/>
      <c r="O15" s="26"/>
      <c r="P15" s="25">
        <v>42720</v>
      </c>
      <c r="Q15" s="25"/>
      <c r="R15" s="1" t="s">
        <v>77</v>
      </c>
      <c r="S15" s="2">
        <f t="shared" si="1"/>
        <v>4204</v>
      </c>
      <c r="T15" s="2"/>
      <c r="U15" s="2"/>
      <c r="V15" s="2"/>
      <c r="W15" s="2">
        <v>4204</v>
      </c>
      <c r="X15" s="2"/>
    </row>
    <row r="16" spans="1:25" ht="13.5" customHeight="1">
      <c r="A16" s="25">
        <v>42555</v>
      </c>
      <c r="B16" s="1" t="s">
        <v>78</v>
      </c>
      <c r="C16" s="1">
        <v>100920</v>
      </c>
      <c r="D16" s="2">
        <f t="shared" si="0"/>
        <v>504</v>
      </c>
      <c r="E16" s="2"/>
      <c r="F16" s="2"/>
      <c r="G16" s="2"/>
      <c r="H16" s="2"/>
      <c r="I16" s="2"/>
      <c r="J16" s="2">
        <v>420</v>
      </c>
      <c r="K16" s="2"/>
      <c r="L16" s="2"/>
      <c r="M16" s="2">
        <v>84</v>
      </c>
      <c r="O16" s="26"/>
      <c r="S16" s="2"/>
      <c r="T16" s="2"/>
      <c r="U16" s="2"/>
      <c r="V16" s="2"/>
      <c r="W16" s="2"/>
      <c r="X16" s="2"/>
      <c r="Y16" s="27"/>
    </row>
    <row r="17" spans="1:24" ht="13.5" customHeight="1">
      <c r="A17" s="25">
        <v>42555</v>
      </c>
      <c r="B17" s="1" t="s">
        <v>79</v>
      </c>
      <c r="C17" s="1">
        <v>100921</v>
      </c>
      <c r="D17" s="2">
        <f t="shared" si="0"/>
        <v>217.7</v>
      </c>
      <c r="E17" s="2">
        <v>217.7</v>
      </c>
      <c r="F17" s="2"/>
      <c r="G17" s="2"/>
      <c r="H17" s="2"/>
      <c r="I17" s="2"/>
      <c r="J17" s="2"/>
      <c r="K17" s="2"/>
      <c r="L17" s="2"/>
      <c r="M17" s="2"/>
      <c r="O17" s="26"/>
      <c r="S17" s="2"/>
      <c r="T17" s="2"/>
      <c r="U17" s="2"/>
      <c r="V17" s="2"/>
      <c r="W17" s="2"/>
      <c r="X17" s="2"/>
    </row>
    <row r="18" spans="1:24" ht="13.5" customHeight="1">
      <c r="A18" s="25">
        <v>42555</v>
      </c>
      <c r="B18" s="1" t="s">
        <v>80</v>
      </c>
      <c r="C18" s="1">
        <v>100922</v>
      </c>
      <c r="D18" s="2">
        <f t="shared" si="0"/>
        <v>144.8</v>
      </c>
      <c r="E18" s="2">
        <v>144.8</v>
      </c>
      <c r="F18" s="2"/>
      <c r="G18" s="2"/>
      <c r="H18" s="2"/>
      <c r="I18" s="2"/>
      <c r="J18" s="2"/>
      <c r="K18" s="2"/>
      <c r="L18" s="2"/>
      <c r="M18" s="2"/>
      <c r="O18" s="26"/>
      <c r="S18" s="2"/>
      <c r="T18" s="2"/>
      <c r="U18" s="2"/>
      <c r="V18" s="2"/>
      <c r="W18" s="2"/>
      <c r="X18" s="2"/>
    </row>
    <row r="19" spans="1:24" ht="13.5" customHeight="1">
      <c r="A19" s="25">
        <v>42555</v>
      </c>
      <c r="B19" s="1" t="s">
        <v>81</v>
      </c>
      <c r="C19" s="1">
        <v>100923</v>
      </c>
      <c r="D19" s="2">
        <f t="shared" si="0"/>
        <v>78</v>
      </c>
      <c r="E19" s="2"/>
      <c r="F19" s="2">
        <v>65</v>
      </c>
      <c r="G19" s="2"/>
      <c r="H19" s="2"/>
      <c r="I19" s="2"/>
      <c r="J19" s="2"/>
      <c r="K19" s="2"/>
      <c r="L19" s="2"/>
      <c r="M19" s="2">
        <v>13</v>
      </c>
      <c r="O19" s="26"/>
      <c r="S19" s="2"/>
      <c r="T19" s="2"/>
      <c r="U19" s="2"/>
      <c r="V19" s="2"/>
      <c r="W19" s="2"/>
      <c r="X19" s="2"/>
    </row>
    <row r="20" spans="1:24" ht="13.5" customHeight="1">
      <c r="A20" s="25">
        <v>42555</v>
      </c>
      <c r="B20" s="1" t="s">
        <v>82</v>
      </c>
      <c r="C20" s="1">
        <v>100924</v>
      </c>
      <c r="D20" s="2">
        <f t="shared" si="0"/>
        <v>162</v>
      </c>
      <c r="E20" s="2"/>
      <c r="F20" s="2"/>
      <c r="G20" s="2"/>
      <c r="H20" s="2"/>
      <c r="I20" s="2"/>
      <c r="J20" s="2"/>
      <c r="K20" s="2">
        <v>162</v>
      </c>
      <c r="L20" s="2"/>
      <c r="M20" s="2"/>
      <c r="O20" s="26"/>
      <c r="S20" s="2"/>
      <c r="T20" s="2"/>
      <c r="U20" s="2"/>
      <c r="V20" s="2"/>
      <c r="W20" s="2"/>
      <c r="X20" s="2"/>
    </row>
    <row r="21" spans="1:24" ht="13.5" customHeight="1">
      <c r="A21" s="25">
        <v>42555</v>
      </c>
      <c r="B21" s="1" t="s">
        <v>83</v>
      </c>
      <c r="C21" s="1">
        <v>100925</v>
      </c>
      <c r="D21" s="2">
        <f t="shared" si="0"/>
        <v>80</v>
      </c>
      <c r="E21" s="2"/>
      <c r="F21" s="2"/>
      <c r="G21" s="2"/>
      <c r="H21" s="2"/>
      <c r="I21" s="2"/>
      <c r="J21" s="2">
        <v>80</v>
      </c>
      <c r="K21" s="2"/>
      <c r="L21" s="2"/>
      <c r="M21" s="2"/>
      <c r="O21" s="26"/>
      <c r="S21" s="2"/>
      <c r="T21" s="2"/>
      <c r="U21" s="2"/>
      <c r="V21" s="2"/>
      <c r="W21" s="2"/>
      <c r="X21" s="2"/>
    </row>
    <row r="22" spans="1:24" ht="13.5" customHeight="1">
      <c r="A22" s="25">
        <v>42600</v>
      </c>
      <c r="B22" s="1" t="s">
        <v>73</v>
      </c>
      <c r="C22" s="1" t="s">
        <v>74</v>
      </c>
      <c r="D22" s="2">
        <f t="shared" si="0"/>
        <v>16.2</v>
      </c>
      <c r="E22" s="28"/>
      <c r="F22" s="2"/>
      <c r="G22" s="2"/>
      <c r="H22" s="2"/>
      <c r="I22" s="2"/>
      <c r="J22" s="2">
        <v>13.5</v>
      </c>
      <c r="K22" s="2"/>
      <c r="L22" s="2"/>
      <c r="M22" s="2">
        <v>2.7</v>
      </c>
      <c r="O22" s="26"/>
      <c r="S22" s="2"/>
      <c r="T22" s="2"/>
      <c r="U22" s="2"/>
      <c r="V22" s="2"/>
      <c r="W22" s="2"/>
      <c r="X22" s="2"/>
    </row>
    <row r="23" spans="1:24" ht="13.5" customHeight="1">
      <c r="A23" s="25">
        <v>42668</v>
      </c>
      <c r="B23" s="1" t="s">
        <v>84</v>
      </c>
      <c r="C23" s="1">
        <v>100926</v>
      </c>
      <c r="D23" s="2">
        <f t="shared" si="0"/>
        <v>170.77</v>
      </c>
      <c r="E23" s="2"/>
      <c r="F23" s="2"/>
      <c r="G23" s="2"/>
      <c r="H23" s="2"/>
      <c r="I23" s="2"/>
      <c r="J23" s="2"/>
      <c r="K23" s="2"/>
      <c r="L23" s="2">
        <v>142.31</v>
      </c>
      <c r="M23" s="2">
        <v>28.46</v>
      </c>
      <c r="O23" s="26"/>
      <c r="S23" s="2"/>
      <c r="T23" s="2"/>
      <c r="U23" s="2"/>
      <c r="V23" s="2"/>
      <c r="W23" s="2"/>
      <c r="X23" s="2"/>
    </row>
    <row r="24" spans="1:24" ht="13.5" customHeight="1">
      <c r="A24" s="29">
        <v>42681</v>
      </c>
      <c r="B24" s="1" t="s">
        <v>85</v>
      </c>
      <c r="C24" s="1">
        <v>100927</v>
      </c>
      <c r="D24" s="2">
        <f t="shared" si="0"/>
        <v>2250</v>
      </c>
      <c r="E24" s="28"/>
      <c r="F24" s="2"/>
      <c r="G24" s="2"/>
      <c r="H24" s="2"/>
      <c r="I24" s="2"/>
      <c r="J24" s="2">
        <v>1875</v>
      </c>
      <c r="K24" s="2"/>
      <c r="L24" s="2"/>
      <c r="M24" s="2">
        <v>375</v>
      </c>
      <c r="O24" s="26"/>
      <c r="P24" s="9"/>
      <c r="S24" s="2"/>
      <c r="T24" s="2"/>
      <c r="U24" s="2"/>
      <c r="V24" s="2"/>
      <c r="W24" s="2"/>
      <c r="X24" s="2"/>
    </row>
    <row r="25" spans="1:24" ht="13.5" customHeight="1">
      <c r="A25" s="29">
        <v>42681</v>
      </c>
      <c r="B25" s="26" t="s">
        <v>86</v>
      </c>
      <c r="C25" s="1">
        <v>100928</v>
      </c>
      <c r="D25" s="2">
        <f t="shared" si="0"/>
        <v>504</v>
      </c>
      <c r="E25" s="2"/>
      <c r="F25" s="2"/>
      <c r="G25" s="2"/>
      <c r="H25" s="2"/>
      <c r="I25" s="2"/>
      <c r="J25" s="2">
        <v>420</v>
      </c>
      <c r="K25" s="2"/>
      <c r="L25" s="2"/>
      <c r="M25" s="2">
        <v>84</v>
      </c>
      <c r="O25" s="26"/>
      <c r="S25" s="2"/>
      <c r="T25" s="2"/>
      <c r="U25" s="2"/>
      <c r="V25" s="2"/>
      <c r="W25" s="2"/>
      <c r="X25" s="2"/>
    </row>
    <row r="26" spans="1:24" ht="13.5" customHeight="1">
      <c r="A26" s="29">
        <v>42681</v>
      </c>
      <c r="B26" s="1" t="s">
        <v>87</v>
      </c>
      <c r="C26" s="1">
        <v>100929</v>
      </c>
      <c r="D26" s="2">
        <f t="shared" si="0"/>
        <v>30</v>
      </c>
      <c r="E26" s="2"/>
      <c r="F26" s="2"/>
      <c r="G26" s="2"/>
      <c r="H26" s="2">
        <v>30</v>
      </c>
      <c r="I26" s="2"/>
      <c r="J26" s="2"/>
      <c r="K26" s="2"/>
      <c r="L26" s="2"/>
      <c r="M26" s="2"/>
      <c r="O26" s="26"/>
      <c r="S26" s="2"/>
      <c r="T26" s="2"/>
      <c r="U26" s="2"/>
      <c r="V26" s="2"/>
      <c r="W26" s="2"/>
      <c r="X26" s="2"/>
    </row>
    <row r="27" spans="1:24" ht="13.5" customHeight="1">
      <c r="A27" s="29">
        <v>42692</v>
      </c>
      <c r="B27" s="1" t="s">
        <v>73</v>
      </c>
      <c r="C27" s="1" t="s">
        <v>74</v>
      </c>
      <c r="D27" s="2">
        <f t="shared" si="0"/>
        <v>16.2</v>
      </c>
      <c r="E27" s="2"/>
      <c r="F27" s="2"/>
      <c r="G27" s="2"/>
      <c r="H27" s="2"/>
      <c r="I27" s="2"/>
      <c r="J27" s="2">
        <v>13.5</v>
      </c>
      <c r="K27" s="2"/>
      <c r="L27" s="2"/>
      <c r="M27" s="2">
        <v>2.7</v>
      </c>
      <c r="O27" s="26"/>
      <c r="S27" s="2"/>
      <c r="T27" s="2"/>
      <c r="U27" s="2"/>
      <c r="V27" s="2"/>
      <c r="W27" s="2"/>
      <c r="X27" s="2"/>
    </row>
    <row r="28" spans="1:24" ht="13.5" customHeight="1">
      <c r="A28" s="25">
        <v>42744</v>
      </c>
      <c r="B28" s="1" t="s">
        <v>79</v>
      </c>
      <c r="C28" s="1">
        <v>100930</v>
      </c>
      <c r="D28" s="2">
        <f t="shared" si="0"/>
        <v>435</v>
      </c>
      <c r="E28" s="2">
        <v>435</v>
      </c>
      <c r="F28" s="2"/>
      <c r="G28" s="2"/>
      <c r="H28" s="2"/>
      <c r="I28" s="2"/>
      <c r="J28" s="2"/>
      <c r="K28" s="2"/>
      <c r="L28" s="2"/>
      <c r="M28" s="2"/>
      <c r="O28" s="26"/>
      <c r="S28" s="2"/>
      <c r="T28" s="2"/>
      <c r="U28" s="2"/>
      <c r="V28" s="2"/>
      <c r="W28" s="2"/>
      <c r="X28" s="2"/>
    </row>
    <row r="29" spans="1:24" ht="13.5" customHeight="1">
      <c r="A29" s="25">
        <v>42744</v>
      </c>
      <c r="B29" s="1" t="s">
        <v>80</v>
      </c>
      <c r="C29" s="1">
        <v>100931</v>
      </c>
      <c r="D29" s="2">
        <f t="shared" si="0"/>
        <v>145.2</v>
      </c>
      <c r="E29" s="2">
        <v>145.2</v>
      </c>
      <c r="F29" s="2"/>
      <c r="G29" s="2"/>
      <c r="H29" s="2"/>
      <c r="I29" s="2"/>
      <c r="J29" s="2"/>
      <c r="K29" s="2"/>
      <c r="L29" s="2"/>
      <c r="M29" s="2"/>
      <c r="O29" s="26"/>
      <c r="R29" s="30"/>
      <c r="S29" s="2"/>
      <c r="T29" s="2"/>
      <c r="U29" s="2"/>
      <c r="V29" s="2"/>
      <c r="W29" s="2"/>
      <c r="X29" s="2"/>
    </row>
    <row r="30" spans="1:24" ht="13.5" customHeight="1">
      <c r="A30" s="25">
        <v>42744</v>
      </c>
      <c r="B30" s="1" t="s">
        <v>80</v>
      </c>
      <c r="C30" s="1">
        <v>100932</v>
      </c>
      <c r="D30" s="2">
        <f t="shared" si="0"/>
        <v>144.8</v>
      </c>
      <c r="E30" s="2">
        <v>144.8</v>
      </c>
      <c r="F30" s="2"/>
      <c r="G30" s="2"/>
      <c r="H30" s="2"/>
      <c r="I30" s="2"/>
      <c r="J30" s="2"/>
      <c r="K30" s="2"/>
      <c r="L30" s="2"/>
      <c r="M30" s="2"/>
      <c r="O30" s="26"/>
      <c r="S30" s="2"/>
      <c r="T30" s="2"/>
      <c r="U30" s="2"/>
      <c r="V30" s="2"/>
      <c r="W30" s="2"/>
      <c r="X30" s="2"/>
    </row>
    <row r="31" spans="1:24" ht="13.5" customHeight="1">
      <c r="A31" s="25">
        <v>42744</v>
      </c>
      <c r="B31" s="1" t="s">
        <v>88</v>
      </c>
      <c r="C31" s="1">
        <v>100933</v>
      </c>
      <c r="D31" s="2">
        <f t="shared" si="0"/>
        <v>300</v>
      </c>
      <c r="E31" s="2"/>
      <c r="F31" s="2"/>
      <c r="G31" s="2"/>
      <c r="H31" s="2"/>
      <c r="I31" s="2"/>
      <c r="J31" s="2"/>
      <c r="K31" s="2"/>
      <c r="L31" s="2">
        <v>250</v>
      </c>
      <c r="M31" s="2">
        <v>50</v>
      </c>
      <c r="O31" s="26"/>
      <c r="S31" s="2"/>
      <c r="T31" s="2"/>
      <c r="U31" s="2"/>
      <c r="V31" s="2"/>
      <c r="W31" s="2"/>
      <c r="X31" s="2"/>
    </row>
    <row r="32" spans="1:24" ht="13.5" customHeight="1">
      <c r="A32" s="25">
        <v>42765</v>
      </c>
      <c r="B32" s="1" t="s">
        <v>89</v>
      </c>
      <c r="C32" s="1">
        <v>100934</v>
      </c>
      <c r="D32" s="2">
        <f t="shared" si="0"/>
        <v>765.3</v>
      </c>
      <c r="E32" s="2"/>
      <c r="F32" s="2"/>
      <c r="G32" s="2"/>
      <c r="H32" s="2"/>
      <c r="I32" s="2">
        <v>765.3</v>
      </c>
      <c r="J32" s="2"/>
      <c r="K32" s="2"/>
      <c r="L32" s="2"/>
      <c r="M32" s="2"/>
      <c r="O32" s="26"/>
      <c r="S32" s="2"/>
      <c r="T32" s="2"/>
      <c r="U32" s="2"/>
      <c r="V32" s="2"/>
      <c r="W32" s="2"/>
      <c r="X32" s="2"/>
    </row>
    <row r="33" spans="1:24" ht="13.5" customHeight="1">
      <c r="A33" s="25">
        <v>42779</v>
      </c>
      <c r="B33" s="1" t="s">
        <v>90</v>
      </c>
      <c r="C33" s="1">
        <v>100935</v>
      </c>
      <c r="D33" s="2">
        <f t="shared" si="0"/>
        <v>110.85</v>
      </c>
      <c r="E33" s="2"/>
      <c r="F33" s="2"/>
      <c r="G33" s="2"/>
      <c r="H33" s="2"/>
      <c r="I33" s="2"/>
      <c r="J33" s="2">
        <v>110.85</v>
      </c>
      <c r="K33" s="2"/>
      <c r="L33" s="2"/>
      <c r="M33" s="2"/>
      <c r="O33" s="26"/>
      <c r="S33" s="2"/>
      <c r="T33" s="2"/>
      <c r="U33" s="2"/>
      <c r="V33" s="2"/>
      <c r="W33" s="2"/>
      <c r="X33" s="2"/>
    </row>
    <row r="34" spans="1:15" ht="13.5" customHeight="1">
      <c r="A34" s="25">
        <v>42783</v>
      </c>
      <c r="B34" s="1" t="s">
        <v>91</v>
      </c>
      <c r="C34" s="1">
        <v>100936</v>
      </c>
      <c r="D34" s="2">
        <f t="shared" si="0"/>
        <v>765.3</v>
      </c>
      <c r="E34" s="2"/>
      <c r="F34" s="2"/>
      <c r="G34" s="2"/>
      <c r="H34" s="2"/>
      <c r="I34" s="2">
        <v>765.3</v>
      </c>
      <c r="J34" s="2"/>
      <c r="K34" s="2"/>
      <c r="L34" s="2"/>
      <c r="M34" s="2"/>
      <c r="O34" s="26"/>
    </row>
    <row r="35" spans="1:15" ht="13.5" customHeight="1">
      <c r="A35" s="25">
        <v>42782</v>
      </c>
      <c r="B35" s="1" t="s">
        <v>73</v>
      </c>
      <c r="C35" s="1" t="s">
        <v>74</v>
      </c>
      <c r="D35" s="2">
        <f t="shared" si="0"/>
        <v>19.8</v>
      </c>
      <c r="E35" s="2"/>
      <c r="F35" s="2"/>
      <c r="G35" s="2"/>
      <c r="H35" s="2"/>
      <c r="I35" s="2"/>
      <c r="J35" s="2">
        <v>16.5</v>
      </c>
      <c r="K35" s="2"/>
      <c r="L35" s="2"/>
      <c r="M35" s="2">
        <v>3.3</v>
      </c>
      <c r="O35" s="26"/>
    </row>
    <row r="36" spans="1:15" ht="13.5" customHeight="1">
      <c r="A36" s="25">
        <v>42800</v>
      </c>
      <c r="B36" s="1" t="s">
        <v>79</v>
      </c>
      <c r="C36" s="1">
        <v>100937</v>
      </c>
      <c r="D36" s="2">
        <f t="shared" si="0"/>
        <v>217.3</v>
      </c>
      <c r="E36" s="2">
        <v>217.3</v>
      </c>
      <c r="F36" s="2"/>
      <c r="G36" s="2"/>
      <c r="H36" s="2"/>
      <c r="I36" s="2"/>
      <c r="J36" s="2"/>
      <c r="K36" s="2"/>
      <c r="L36" s="2"/>
      <c r="M36" s="2"/>
      <c r="O36" s="26"/>
    </row>
    <row r="37" spans="1:15" ht="13.5" customHeight="1">
      <c r="A37" s="25">
        <v>42800</v>
      </c>
      <c r="B37" s="1" t="s">
        <v>80</v>
      </c>
      <c r="C37" s="1">
        <v>100938</v>
      </c>
      <c r="D37" s="2">
        <f t="shared" si="0"/>
        <v>145.2</v>
      </c>
      <c r="E37" s="2">
        <v>145.2</v>
      </c>
      <c r="F37" s="2"/>
      <c r="G37" s="2"/>
      <c r="H37" s="2"/>
      <c r="I37" s="2"/>
      <c r="J37" s="2"/>
      <c r="K37" s="2"/>
      <c r="L37" s="2"/>
      <c r="M37" s="2"/>
      <c r="O37" s="26"/>
    </row>
    <row r="38" spans="1:15" ht="13.5" customHeight="1">
      <c r="A38" s="25">
        <v>42800</v>
      </c>
      <c r="B38" s="1" t="s">
        <v>92</v>
      </c>
      <c r="C38" s="1">
        <v>100939</v>
      </c>
      <c r="D38" s="2">
        <f t="shared" si="0"/>
        <v>61</v>
      </c>
      <c r="E38" s="2"/>
      <c r="F38" s="2">
        <v>61</v>
      </c>
      <c r="G38" s="2"/>
      <c r="H38" s="2"/>
      <c r="I38" s="2"/>
      <c r="J38" s="2"/>
      <c r="K38" s="2"/>
      <c r="L38" s="2"/>
      <c r="M38" s="2"/>
      <c r="O38" s="26"/>
    </row>
    <row r="39" spans="1:15" ht="13.5" customHeight="1">
      <c r="A39" s="25">
        <v>42800</v>
      </c>
      <c r="B39" s="1" t="s">
        <v>93</v>
      </c>
      <c r="C39" s="1">
        <v>100940</v>
      </c>
      <c r="D39" s="2">
        <f t="shared" si="0"/>
        <v>240</v>
      </c>
      <c r="E39" s="2"/>
      <c r="F39" s="2"/>
      <c r="G39" s="2"/>
      <c r="H39" s="2"/>
      <c r="I39" s="2"/>
      <c r="J39" s="2"/>
      <c r="K39" s="2"/>
      <c r="L39" s="2">
        <v>200</v>
      </c>
      <c r="M39" s="2">
        <v>40</v>
      </c>
      <c r="O39" s="26" t="s">
        <v>94</v>
      </c>
    </row>
    <row r="40" spans="1:15" ht="13.5" customHeight="1">
      <c r="A40" s="25">
        <v>42800</v>
      </c>
      <c r="B40" s="1" t="s">
        <v>95</v>
      </c>
      <c r="C40" s="1">
        <v>100941</v>
      </c>
      <c r="D40" s="2">
        <f t="shared" si="0"/>
        <v>132.08</v>
      </c>
      <c r="E40" s="2">
        <v>132.08</v>
      </c>
      <c r="F40" s="2"/>
      <c r="G40" s="2"/>
      <c r="H40" s="2"/>
      <c r="I40" s="2"/>
      <c r="J40" s="2"/>
      <c r="K40"/>
      <c r="L40" s="2"/>
      <c r="M40" s="2"/>
      <c r="O40" s="26"/>
    </row>
    <row r="41" spans="1:15" ht="13.5" customHeight="1">
      <c r="A41" s="25">
        <v>42800</v>
      </c>
      <c r="B41" s="1" t="s">
        <v>96</v>
      </c>
      <c r="C41" s="1">
        <v>100942</v>
      </c>
      <c r="D41" s="2">
        <f t="shared" si="0"/>
        <v>27</v>
      </c>
      <c r="E41" s="2">
        <v>27</v>
      </c>
      <c r="F41" s="2"/>
      <c r="G41" s="2"/>
      <c r="H41" s="2"/>
      <c r="I41" s="2"/>
      <c r="J41" s="2"/>
      <c r="K41"/>
      <c r="L41" s="2"/>
      <c r="M41" s="2"/>
      <c r="O41" s="26"/>
    </row>
    <row r="42" spans="1:15" ht="13.5" customHeight="1">
      <c r="A42" s="25">
        <v>42816</v>
      </c>
      <c r="B42" s="1" t="s">
        <v>91</v>
      </c>
      <c r="C42" s="1">
        <v>100943</v>
      </c>
      <c r="D42" s="2">
        <f t="shared" si="0"/>
        <v>2553.1</v>
      </c>
      <c r="E42" s="2"/>
      <c r="F42" s="2"/>
      <c r="G42" s="2"/>
      <c r="H42" s="2"/>
      <c r="I42" s="2">
        <v>2553.1</v>
      </c>
      <c r="J42" s="2"/>
      <c r="K42" s="2"/>
      <c r="L42" s="2"/>
      <c r="M42" s="2"/>
      <c r="O42" s="26"/>
    </row>
    <row r="43" spans="1:15" ht="13.5" customHeight="1">
      <c r="A43" s="25">
        <v>42816</v>
      </c>
      <c r="B43" s="1" t="s">
        <v>97</v>
      </c>
      <c r="C43" s="1">
        <v>100944</v>
      </c>
      <c r="D43" s="2">
        <f t="shared" si="0"/>
        <v>120</v>
      </c>
      <c r="E43" s="2"/>
      <c r="F43" s="2"/>
      <c r="G43" s="2"/>
      <c r="H43" s="2"/>
      <c r="I43" s="2">
        <v>120</v>
      </c>
      <c r="J43" s="2"/>
      <c r="K43" s="2"/>
      <c r="L43" s="2"/>
      <c r="M43" s="2"/>
      <c r="O43" s="26"/>
    </row>
    <row r="44" spans="4:13" ht="13.5" customHeight="1"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3:24" ht="13.5" customHeight="1">
      <c r="C45" s="11" t="s">
        <v>98</v>
      </c>
      <c r="D45" s="12">
        <f>SUM(D10:D44)</f>
        <v>11235.490000000002</v>
      </c>
      <c r="E45" s="12">
        <f>SUM(E10:E44)</f>
        <v>1609.08</v>
      </c>
      <c r="F45" s="12">
        <f>SUM(F10:F44)</f>
        <v>250.32999999999998</v>
      </c>
      <c r="G45" s="12">
        <f>SUM(G10:G44)</f>
        <v>609.81</v>
      </c>
      <c r="H45" s="12">
        <f>SUM(H10:H44)</f>
        <v>70</v>
      </c>
      <c r="I45" s="12">
        <f>SUM(I10:I44)</f>
        <v>4203.7</v>
      </c>
      <c r="J45" s="12">
        <f>SUM(J10:J44)</f>
        <v>2998.85</v>
      </c>
      <c r="K45" s="12">
        <f>SUM(K10:K44)</f>
        <v>162</v>
      </c>
      <c r="L45" s="12">
        <f>SUM(L10:L44)</f>
        <v>592.31</v>
      </c>
      <c r="M45" s="12">
        <f>SUM(M10:M44)</f>
        <v>739.41</v>
      </c>
      <c r="N45" s="12">
        <f>SUM(N10:N44)</f>
        <v>0</v>
      </c>
      <c r="R45" s="11" t="s">
        <v>98</v>
      </c>
      <c r="S45" s="12">
        <f>SUM(S10:S44)</f>
        <v>12794.86</v>
      </c>
      <c r="T45" s="12">
        <f>SUM(T10:T44)</f>
        <v>6443.62</v>
      </c>
      <c r="U45" s="12">
        <f>SUM(U10:U44)</f>
        <v>840</v>
      </c>
      <c r="V45" s="12">
        <f>SUM(V10:V44)</f>
        <v>703.24</v>
      </c>
      <c r="W45" s="12">
        <f>SUM(W10:W44)</f>
        <v>4808</v>
      </c>
      <c r="X45" s="12">
        <f>SUM(X10:X44)</f>
        <v>0</v>
      </c>
    </row>
    <row r="46" spans="4:13" ht="13.5" customHeight="1"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3.5" customHeight="1">
      <c r="A47" s="11" t="s">
        <v>99</v>
      </c>
      <c r="B47" s="31" t="s">
        <v>100</v>
      </c>
      <c r="D47" s="2"/>
      <c r="E47" s="2"/>
      <c r="F47" s="2"/>
      <c r="G47" s="2"/>
      <c r="H47" s="2"/>
      <c r="I47" s="2"/>
      <c r="J47" s="2"/>
      <c r="K47" s="2"/>
      <c r="L47" s="2"/>
      <c r="M47" s="2"/>
    </row>
    <row r="48" ht="13.5" customHeight="1"/>
    <row r="49" spans="1:2" ht="15" customHeight="1">
      <c r="A49" s="11" t="s">
        <v>99</v>
      </c>
      <c r="B49" s="31" t="s">
        <v>101</v>
      </c>
    </row>
    <row r="50" ht="15" customHeight="1">
      <c r="B50" s="31" t="s">
        <v>102</v>
      </c>
    </row>
    <row r="51" ht="15" customHeight="1">
      <c r="B51" s="31" t="s">
        <v>103</v>
      </c>
    </row>
    <row r="52" ht="9" customHeight="1"/>
    <row r="53" spans="1:2" ht="15" customHeight="1">
      <c r="A53" s="11" t="s">
        <v>99</v>
      </c>
      <c r="B53" s="31" t="s">
        <v>104</v>
      </c>
    </row>
    <row r="55" ht="15" customHeight="1"/>
    <row r="56" ht="15" customHeight="1"/>
    <row r="58" ht="16.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22"/>
  <sheetViews>
    <sheetView workbookViewId="0" topLeftCell="A1">
      <selection activeCell="D13" sqref="D13"/>
    </sheetView>
  </sheetViews>
  <sheetFormatPr defaultColWidth="10.28125" defaultRowHeight="14.25" customHeight="1"/>
  <cols>
    <col min="1" max="1" width="9.00390625" style="0" customWidth="1"/>
    <col min="2" max="5" width="11.57421875" style="1" customWidth="1"/>
    <col min="6" max="16384" width="11.57421875" style="0" customWidth="1"/>
  </cols>
  <sheetData>
    <row r="1" ht="24" customHeight="1">
      <c r="D1" s="4" t="s">
        <v>105</v>
      </c>
    </row>
    <row r="4" spans="3:5" ht="15.75" customHeight="1">
      <c r="C4" s="19" t="s">
        <v>36</v>
      </c>
      <c r="E4" s="21">
        <f>Summary!G34</f>
        <v>9552.23</v>
      </c>
    </row>
    <row r="7" spans="2:5" ht="14.25" customHeight="1">
      <c r="B7" s="24"/>
      <c r="C7" s="24" t="s">
        <v>106</v>
      </c>
      <c r="D7" s="24"/>
      <c r="E7" s="24" t="s">
        <v>106</v>
      </c>
    </row>
    <row r="8" spans="2:5" ht="14.25" customHeight="1">
      <c r="B8" s="24" t="s">
        <v>39</v>
      </c>
      <c r="C8" s="24" t="s">
        <v>107</v>
      </c>
      <c r="D8" s="24" t="s">
        <v>108</v>
      </c>
      <c r="E8" s="24" t="s">
        <v>109</v>
      </c>
    </row>
    <row r="9" spans="2:4" ht="7.5" customHeight="1">
      <c r="B9"/>
      <c r="C9"/>
      <c r="D9"/>
    </row>
    <row r="10" spans="2:5" ht="13.5" customHeight="1">
      <c r="B10" s="25">
        <v>42527</v>
      </c>
      <c r="D10" s="2">
        <v>1.19</v>
      </c>
      <c r="E10" s="2"/>
    </row>
    <row r="11" spans="2:5" ht="13.5" customHeight="1">
      <c r="B11" s="25">
        <v>42618</v>
      </c>
      <c r="C11" s="30"/>
      <c r="D11" s="2">
        <v>1.19</v>
      </c>
      <c r="E11" s="2"/>
    </row>
    <row r="12" spans="2:5" ht="14.25" customHeight="1">
      <c r="B12" s="25">
        <v>42709</v>
      </c>
      <c r="C12" s="30"/>
      <c r="D12" s="2">
        <v>1.19</v>
      </c>
      <c r="E12" s="2"/>
    </row>
    <row r="13" spans="2:5" ht="14.25" customHeight="1">
      <c r="B13" s="25"/>
      <c r="C13" s="30"/>
      <c r="D13" s="2"/>
      <c r="E13" s="2"/>
    </row>
    <row r="14" spans="3:5" ht="14.25" customHeight="1">
      <c r="C14" s="30"/>
      <c r="D14" s="2"/>
      <c r="E14" s="2"/>
    </row>
    <row r="15" spans="3:5" ht="14.25" customHeight="1">
      <c r="C15" s="30"/>
      <c r="D15" s="2"/>
      <c r="E15" s="2"/>
    </row>
    <row r="16" spans="3:5" ht="14.25" customHeight="1">
      <c r="C16" s="30"/>
      <c r="D16" s="2"/>
      <c r="E16" s="2"/>
    </row>
    <row r="17" spans="4:5" ht="14.25" customHeight="1">
      <c r="D17" s="3"/>
      <c r="E17" s="3"/>
    </row>
    <row r="18" spans="2:5" ht="14.25" customHeight="1">
      <c r="B18" s="13" t="s">
        <v>98</v>
      </c>
      <c r="C18" s="32">
        <f>SUM(C10:C17)</f>
        <v>0</v>
      </c>
      <c r="D18" s="12">
        <f>SUM(D10:D17)</f>
        <v>3.57</v>
      </c>
      <c r="E18" s="12">
        <f>SUM(E10:E17)</f>
        <v>0</v>
      </c>
    </row>
    <row r="19" spans="4:5" ht="14.25" customHeight="1">
      <c r="D19" s="3"/>
      <c r="E19" s="3"/>
    </row>
    <row r="20" spans="4:5" ht="14.25" customHeight="1">
      <c r="D20" s="3"/>
      <c r="E20" s="3"/>
    </row>
    <row r="21" spans="4:5" ht="14.25" customHeight="1">
      <c r="D21" s="3"/>
      <c r="E21" s="3"/>
    </row>
    <row r="22" spans="3:5" ht="15.75" customHeight="1">
      <c r="C22" s="19" t="s">
        <v>37</v>
      </c>
      <c r="D22" s="3"/>
      <c r="E22" s="20">
        <f>E4+C18+D18-E18</f>
        <v>9555.8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Jordan</dc:creator>
  <cp:keywords/>
  <dc:description/>
  <cp:lastModifiedBy/>
  <cp:lastPrinted>2017-05-08T08:10:13Z</cp:lastPrinted>
  <dcterms:created xsi:type="dcterms:W3CDTF">2013-12-17T04:49:12Z</dcterms:created>
  <dcterms:modified xsi:type="dcterms:W3CDTF">2017-05-08T08:12:16Z</dcterms:modified>
  <cp:category/>
  <cp:version/>
  <cp:contentType/>
  <cp:contentStatus/>
  <cp:revision>124</cp:revision>
</cp:coreProperties>
</file>